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<sst xmlns="http://schemas.openxmlformats.org/spreadsheetml/2006/main" count="166" uniqueCount="119">
  <si>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</si>
  <si>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</si>
  <si>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</si>
  <si>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</si>
  <si>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</si>
  <si>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</si>
  <si>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</si>
  <si>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</si>
  <si>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</si>
  <si>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</si>
  <si>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</si>
  <si>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</si>
  <si>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</si>
  <si>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</si>
  <si>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</si>
  <si>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</si>
  <si>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</si>
  <si>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</si>
  <si>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</si>
  <si>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</si>
  <si>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</si>
  <si>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</si>
  <si>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</si>
  <si>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</si>
  <si>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</si>
  <si>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</si>
  <si>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</si>
  <si>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</si>
  <si>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</si>
  <si>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</si>
  <si>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</si>
  <si>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</si>
  <si>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</si>
  <si>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</si>
  <si>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</si>
  <si>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</si>
  <si>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</si>
  <si>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</si>
  <si>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</si>
  <si>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</si>
  <si>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</si>
  <si>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</si>
  <si>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</si>
  <si>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</si>
  <si>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</si>
  <si>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</si>
  <si>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</si>
  <si>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</si>
  <si>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</si>
  <si>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</si>
  <si>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</si>
  <si>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</si>
  <si>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</si>
  <si>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</si>
  <si>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</si>
  <si>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</si>
  <si>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</si>
  <si>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</si>
  <si>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</si>
  <si>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</si>
  <si>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</si>
  <si>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</si>
  <si>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</si>
  <si>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</si>
  <si>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</si>
  <si>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</si>
  <si>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</si>
  <si>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</si>
  <si>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</si>
  <si>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</si>
  <si>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</si>
  <si>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</si>
  <si>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</si>
  <si>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</si>
  <si>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</si>
  <si>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</si>
  <si>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</si>
  <si>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</si>
  <si>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</si>
  <si>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</si>
  <si>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</si>
  <si>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</si>
  <si>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</si>
  <si>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</si>
  <si>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</si>
  <si>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</si>
  <si>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</si>
  <si>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</si>
  <si>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</si>
  <si>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</si>
  <si>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</si>
  <si>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</si>
  <si>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</si>
  <si>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</si>
  <si>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</si>
  <si>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</si>
  <si>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</si>
  <si>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</si>
  <si>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</si>
  <si>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</si>
  <si>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</si>
  <si>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</si>
  <si>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</si>
  <si>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</si>
  <si>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</si>
  <si>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</si>
  <si>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</si>
  <si>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</si>
  <si>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</si>
  <si>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</si>
  <si>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</si>
  <si>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</si>
  <si>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</si>
  <si>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</si>
  <si>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</si>
  <si>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</si>
  <si>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</si>
  <si>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</si>
  <si>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02.04.2015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</si>
</sst>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13480425"/>
        <c:axId val="54214962"/>
      </c:bar3D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8172611"/>
        <c:axId val="29335772"/>
      </c:bar3D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62695357"/>
        <c:axId val="27387302"/>
      </c:bar3D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45159127"/>
        <c:axId val="3778960"/>
      </c:bar3D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34010641"/>
        <c:axId val="37660314"/>
      </c:bar3D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60314"/>
        <c:crosses val="autoZero"/>
        <c:auto val="1"/>
        <c:lblOffset val="100"/>
        <c:tickLblSkip val="2"/>
        <c:noMultiLvlLbl val="0"/>
      </c:catAx>
      <c:valAx>
        <c:axId val="3766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3398507"/>
        <c:axId val="30586564"/>
      </c:bar3D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6843621"/>
        <c:axId val="61592590"/>
      </c:bar3D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17462399"/>
        <c:axId val="22943864"/>
      </c:bar3D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5168185"/>
        <c:axId val="46513666"/>
      </c:bar3D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114258.5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</f>
        <v>79818.80000000002</v>
      </c>
      <c r="E6" s="3">
        <f>D6/D144*100</f>
        <v>36.12656890651442</v>
      </c>
      <c r="F6" s="3">
        <f>D6/B6*100</f>
        <v>69.85808495648028</v>
      </c>
      <c r="G6" s="3">
        <f aca="true" t="shared" si="0" ref="G6:G43">D6/C6*100</f>
        <v>23.649412192755985</v>
      </c>
      <c r="H6" s="3">
        <f>B6-D6</f>
        <v>34439.69999999998</v>
      </c>
      <c r="I6" s="3">
        <f aca="true" t="shared" si="1" ref="I6:I43">C6-D6</f>
        <v>257689.79999999996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</f>
        <v>37847.89999999999</v>
      </c>
      <c r="E7" s="123">
        <f>D7/D6*100</f>
        <v>47.417275128165265</v>
      </c>
      <c r="F7" s="108">
        <f>D7/B7*100</f>
        <v>71.28617950799445</v>
      </c>
      <c r="G7" s="108">
        <f>D7/C7*100</f>
        <v>21.034043139687128</v>
      </c>
      <c r="H7" s="108">
        <f>B7-D7</f>
        <v>15245.000000000015</v>
      </c>
      <c r="I7" s="108">
        <f t="shared" si="1"/>
        <v>142088.5</v>
      </c>
    </row>
    <row r="8" spans="1:9" ht="18">
      <c r="A8" s="29" t="s">
        <v>3</v>
      </c>
      <c r="B8" s="49">
        <v>81208.5</v>
      </c>
      <c r="C8" s="50">
        <v>251964.7</v>
      </c>
      <c r="D8" s="51">
        <f>2656.8+4544.7+5310.3+304.5+4240.2+2115.7+0.5+13.7+8260.2+9928.8+1441.7+7980.3+10682.7+0.1+0.1+1665.8</f>
        <v>59146.100000000006</v>
      </c>
      <c r="E8" s="1">
        <f>D8/D6*100</f>
        <v>74.10046254767046</v>
      </c>
      <c r="F8" s="1">
        <f>D8/B8*100</f>
        <v>72.8324005492036</v>
      </c>
      <c r="G8" s="1">
        <f t="shared" si="0"/>
        <v>23.473962820982464</v>
      </c>
      <c r="H8" s="1">
        <f>B8-D8</f>
        <v>22062.399999999994</v>
      </c>
      <c r="I8" s="1">
        <f t="shared" si="1"/>
        <v>192818.6</v>
      </c>
    </row>
    <row r="9" spans="1:9" ht="18">
      <c r="A9" s="29" t="s">
        <v>2</v>
      </c>
      <c r="B9" s="49">
        <v>14.6</v>
      </c>
      <c r="C9" s="50">
        <v>45.2</v>
      </c>
      <c r="D9" s="51">
        <f>0.3+0.2</f>
        <v>0.5</v>
      </c>
      <c r="E9" s="12">
        <f>D9/D6*100</f>
        <v>0.0006264188386695865</v>
      </c>
      <c r="F9" s="149">
        <f>D9/B9*100</f>
        <v>3.4246575342465753</v>
      </c>
      <c r="G9" s="1">
        <f t="shared" si="0"/>
        <v>1.1061946902654867</v>
      </c>
      <c r="H9" s="1">
        <f aca="true" t="shared" si="2" ref="H9:H43">B9-D9</f>
        <v>14.1</v>
      </c>
      <c r="I9" s="1">
        <f t="shared" si="1"/>
        <v>44.7</v>
      </c>
    </row>
    <row r="10" spans="1:9" ht="18">
      <c r="A10" s="29" t="s">
        <v>1</v>
      </c>
      <c r="B10" s="49">
        <v>8148.8</v>
      </c>
      <c r="C10" s="50">
        <f>21498.1+611.5</f>
        <v>22109.6</v>
      </c>
      <c r="D10" s="55">
        <f>391.1+295.4+72.7+84.3+268.2+68.6+39+308.5+154.7+328.1+203.3+53.9+39.8+25.1+104.1+11.5+21.9+15+581+50.5+202+8.2+203.8+151.8+67.9+1.5+569.8</f>
        <v>4321.700000000001</v>
      </c>
      <c r="E10" s="1">
        <f>D10/D6*100</f>
        <v>5.414388590156705</v>
      </c>
      <c r="F10" s="1">
        <f aca="true" t="shared" si="3" ref="F10:F41">D10/B10*100</f>
        <v>53.034802670331835</v>
      </c>
      <c r="G10" s="1">
        <f t="shared" si="0"/>
        <v>19.546712740167173</v>
      </c>
      <c r="H10" s="1">
        <f t="shared" si="2"/>
        <v>3827.0999999999995</v>
      </c>
      <c r="I10" s="1">
        <f t="shared" si="1"/>
        <v>17787.899999999998</v>
      </c>
    </row>
    <row r="11" spans="1:9" ht="18">
      <c r="A11" s="29" t="s">
        <v>0</v>
      </c>
      <c r="B11" s="49">
        <v>22971.7</v>
      </c>
      <c r="C11" s="50">
        <v>59404.7</v>
      </c>
      <c r="D11" s="56">
        <f>710.3+17.9+0.2+17+333.3+17.1+16+76.8+12.9+141.2+71+247.3+17.2+2.5+2414.8+355.4+677.9+3904.9+275.6+783.8+1761.8+627.5+1607.1+421.9+578.4+120.9-0.2+227.1</f>
        <v>15437.599999999997</v>
      </c>
      <c r="E11" s="1">
        <f>D11/D6*100</f>
        <v>19.34080692769121</v>
      </c>
      <c r="F11" s="1">
        <f t="shared" si="3"/>
        <v>67.2026885254465</v>
      </c>
      <c r="G11" s="1">
        <f t="shared" si="0"/>
        <v>25.987169365386908</v>
      </c>
      <c r="H11" s="1">
        <f t="shared" si="2"/>
        <v>7534.100000000004</v>
      </c>
      <c r="I11" s="1">
        <f t="shared" si="1"/>
        <v>43967.1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</f>
        <v>27.699999999999996</v>
      </c>
      <c r="E12" s="1">
        <f>D12/D6*100</f>
        <v>0.034703603662295086</v>
      </c>
      <c r="F12" s="1">
        <f t="shared" si="3"/>
        <v>49.641577060931894</v>
      </c>
      <c r="G12" s="1">
        <f t="shared" si="0"/>
        <v>9.678546470999299</v>
      </c>
      <c r="H12" s="1">
        <f t="shared" si="2"/>
        <v>28.1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1859.1000000000015</v>
      </c>
      <c r="C13" s="50">
        <f>C6-C8-C9-C10-C11-C12</f>
        <v>3698.1999999999725</v>
      </c>
      <c r="D13" s="50">
        <f>D6-D8-D9-D10-D11-D12</f>
        <v>885.2000000000141</v>
      </c>
      <c r="E13" s="1">
        <f>D13/D6*100</f>
        <v>1.1090119119806536</v>
      </c>
      <c r="F13" s="1">
        <f t="shared" si="3"/>
        <v>47.61443709321787</v>
      </c>
      <c r="G13" s="1">
        <f t="shared" si="0"/>
        <v>23.93596884971123</v>
      </c>
      <c r="H13" s="1">
        <f t="shared" si="2"/>
        <v>973.8999999999874</v>
      </c>
      <c r="I13" s="1">
        <f t="shared" si="1"/>
        <v>2812.999999999958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</f>
        <v>48706.2</v>
      </c>
      <c r="E18" s="3">
        <f>D18/D144*100</f>
        <v>22.044780057761734</v>
      </c>
      <c r="F18" s="3">
        <f>D18/B18*100</f>
        <v>75.3099762966124</v>
      </c>
      <c r="G18" s="3">
        <f t="shared" si="0"/>
        <v>21.53532161141518</v>
      </c>
      <c r="H18" s="3">
        <f>B18-D18</f>
        <v>15968.100000000006</v>
      </c>
      <c r="I18" s="3">
        <f t="shared" si="1"/>
        <v>177462.7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</f>
        <v>46430.49999999999</v>
      </c>
      <c r="E19" s="123">
        <f>D19/D18*100</f>
        <v>95.32769955365025</v>
      </c>
      <c r="F19" s="108">
        <f t="shared" si="3"/>
        <v>74.68528926364282</v>
      </c>
      <c r="G19" s="108">
        <f t="shared" si="0"/>
        <v>24.89314772956349</v>
      </c>
      <c r="H19" s="108">
        <f t="shared" si="2"/>
        <v>15737.700000000004</v>
      </c>
      <c r="I19" s="108">
        <f t="shared" si="1"/>
        <v>140088.7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</f>
        <v>36087.4</v>
      </c>
      <c r="E20" s="1">
        <f>D20/D18*100</f>
        <v>74.09200471397892</v>
      </c>
      <c r="F20" s="1">
        <f t="shared" si="3"/>
        <v>73.58438242982575</v>
      </c>
      <c r="G20" s="1">
        <f t="shared" si="0"/>
        <v>21.328767422851264</v>
      </c>
      <c r="H20" s="1">
        <f t="shared" si="2"/>
        <v>12954.799999999996</v>
      </c>
      <c r="I20" s="1">
        <f t="shared" si="1"/>
        <v>133108.5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</f>
        <v>2019.8999999999999</v>
      </c>
      <c r="E21" s="1">
        <f>D21/D18*100</f>
        <v>4.147110634785715</v>
      </c>
      <c r="F21" s="1">
        <f t="shared" si="3"/>
        <v>79.8916267847961</v>
      </c>
      <c r="G21" s="1">
        <f t="shared" si="0"/>
        <v>16.170713548046205</v>
      </c>
      <c r="H21" s="1">
        <f t="shared" si="2"/>
        <v>508.4000000000003</v>
      </c>
      <c r="I21" s="1">
        <f t="shared" si="1"/>
        <v>10471.2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1.455872147693723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13.888375607212225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0.6882080720729599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2790.099999999996</v>
      </c>
      <c r="E25" s="1">
        <f>D25/D18*100</f>
        <v>5.728428824256452</v>
      </c>
      <c r="F25" s="1">
        <f t="shared" si="3"/>
        <v>70.02384238925815</v>
      </c>
      <c r="G25" s="1">
        <f t="shared" si="0"/>
        <v>18.570582323302855</v>
      </c>
      <c r="H25" s="1">
        <f t="shared" si="2"/>
        <v>1194.400000000011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</f>
        <v>10478.5</v>
      </c>
      <c r="E33" s="3">
        <f>D33/D144*100</f>
        <v>4.742645245066466</v>
      </c>
      <c r="F33" s="3">
        <f>D33/B33*100</f>
        <v>72.04292943182443</v>
      </c>
      <c r="G33" s="3">
        <f t="shared" si="0"/>
        <v>24.951304654274953</v>
      </c>
      <c r="H33" s="3">
        <f t="shared" si="2"/>
        <v>4066.2999999999993</v>
      </c>
      <c r="I33" s="3">
        <f t="shared" si="1"/>
        <v>31517.299999999996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</f>
        <v>7116.4000000000015</v>
      </c>
      <c r="E34" s="1">
        <f>D34/D33*100</f>
        <v>67.91430071097963</v>
      </c>
      <c r="F34" s="1">
        <f t="shared" si="3"/>
        <v>74.01044158329348</v>
      </c>
      <c r="G34" s="1">
        <f t="shared" si="0"/>
        <v>24.02046823103719</v>
      </c>
      <c r="H34" s="1">
        <f t="shared" si="2"/>
        <v>2498.999999999998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</f>
        <v>758.2999999999998</v>
      </c>
      <c r="E36" s="1">
        <f>D36/D33*100</f>
        <v>7.236722813379775</v>
      </c>
      <c r="F36" s="1">
        <f t="shared" si="3"/>
        <v>59.64760481396995</v>
      </c>
      <c r="G36" s="1">
        <f t="shared" si="0"/>
        <v>31.28945739632762</v>
      </c>
      <c r="H36" s="1">
        <f t="shared" si="2"/>
        <v>513.0000000000001</v>
      </c>
      <c r="I36" s="1">
        <f t="shared" si="1"/>
        <v>1665.2000000000003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</f>
        <v>43.300000000000004</v>
      </c>
      <c r="E37" s="19">
        <f>D37/D33*100</f>
        <v>0.4132270840292027</v>
      </c>
      <c r="F37" s="19">
        <f t="shared" si="3"/>
        <v>23.60959651035987</v>
      </c>
      <c r="G37" s="19">
        <f t="shared" si="0"/>
        <v>8.399612027158101</v>
      </c>
      <c r="H37" s="19">
        <f t="shared" si="2"/>
        <v>140.1</v>
      </c>
      <c r="I37" s="19">
        <f t="shared" si="1"/>
        <v>472.2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0.09734217683828791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2550.299999999999</v>
      </c>
      <c r="E39" s="1">
        <f>D39/D33*100</f>
        <v>24.338407214773095</v>
      </c>
      <c r="F39" s="1">
        <f t="shared" si="3"/>
        <v>74.11292900525991</v>
      </c>
      <c r="G39" s="1">
        <f t="shared" si="0"/>
        <v>27.17942706113054</v>
      </c>
      <c r="H39" s="1">
        <f>B39-D39</f>
        <v>890.8000000000006</v>
      </c>
      <c r="I39" s="1">
        <f t="shared" si="1"/>
        <v>6832.899999999994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0.06427023188428097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</f>
        <v>1610.1999999999998</v>
      </c>
      <c r="E45" s="3">
        <f>D45/D144*100</f>
        <v>0.7287882209864031</v>
      </c>
      <c r="F45" s="3">
        <f>D45/B45*100</f>
        <v>70.5052981872318</v>
      </c>
      <c r="G45" s="3">
        <f aca="true" t="shared" si="4" ref="G45:G75">D45/C45*100</f>
        <v>23.86754417170639</v>
      </c>
      <c r="H45" s="3">
        <f>B45-D45</f>
        <v>673.5999999999999</v>
      </c>
      <c r="I45" s="3">
        <f aca="true" t="shared" si="5" ref="I45:I76">C45-D45</f>
        <v>5136.200000000001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</f>
        <v>1320.3000000000002</v>
      </c>
      <c r="E46" s="1">
        <f>D46/D45*100</f>
        <v>81.99602533846729</v>
      </c>
      <c r="F46" s="1">
        <f aca="true" t="shared" si="6" ref="F46:F73">D46/B46*100</f>
        <v>73.08203254732648</v>
      </c>
      <c r="G46" s="1">
        <f t="shared" si="4"/>
        <v>22.938202540002436</v>
      </c>
      <c r="H46" s="1">
        <f aca="true" t="shared" si="7" ref="H46:H73">B46-D46</f>
        <v>486.2999999999997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</f>
        <v>10.4</v>
      </c>
      <c r="E48" s="1">
        <f>D48/D45*100</f>
        <v>0.6458824990684388</v>
      </c>
      <c r="F48" s="1">
        <f t="shared" si="6"/>
        <v>53.60824742268042</v>
      </c>
      <c r="G48" s="1">
        <f t="shared" si="4"/>
        <v>17.275747508305646</v>
      </c>
      <c r="H48" s="1">
        <f t="shared" si="7"/>
        <v>8.999999999999998</v>
      </c>
      <c r="I48" s="1">
        <f t="shared" si="5"/>
        <v>49.800000000000004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</f>
        <v>171.09999999999997</v>
      </c>
      <c r="E49" s="1">
        <f>D49/D45*100</f>
        <v>10.626009191404794</v>
      </c>
      <c r="F49" s="1">
        <f t="shared" si="6"/>
        <v>58.43579234972677</v>
      </c>
      <c r="G49" s="1">
        <f t="shared" si="4"/>
        <v>31.785249860672483</v>
      </c>
      <c r="H49" s="1">
        <f t="shared" si="7"/>
        <v>121.70000000000005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108.39999999999966</v>
      </c>
      <c r="E50" s="1">
        <f>D50/D45*100</f>
        <v>6.7320829710594765</v>
      </c>
      <c r="F50" s="1">
        <f t="shared" si="6"/>
        <v>65.81663630843947</v>
      </c>
      <c r="G50" s="1">
        <f t="shared" si="4"/>
        <v>27.737973387922054</v>
      </c>
      <c r="H50" s="1">
        <f t="shared" si="7"/>
        <v>56.300000000000125</v>
      </c>
      <c r="I50" s="1">
        <f t="shared" si="5"/>
        <v>282.40000000000134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</f>
        <v>3177.5</v>
      </c>
      <c r="E51" s="3">
        <f>D51/D144*100</f>
        <v>1.4381595902274846</v>
      </c>
      <c r="F51" s="3">
        <f>D51/B51*100</f>
        <v>62.2733953944145</v>
      </c>
      <c r="G51" s="3">
        <f t="shared" si="4"/>
        <v>22.36463326224512</v>
      </c>
      <c r="H51" s="3">
        <f>B51-D51</f>
        <v>1925</v>
      </c>
      <c r="I51" s="3">
        <f t="shared" si="5"/>
        <v>11030.2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</f>
        <v>1992.4</v>
      </c>
      <c r="E52" s="1">
        <f>D52/D51*100</f>
        <v>62.703383162863894</v>
      </c>
      <c r="F52" s="1">
        <f t="shared" si="6"/>
        <v>72.72860010950903</v>
      </c>
      <c r="G52" s="1">
        <f t="shared" si="4"/>
        <v>22.824804389914195</v>
      </c>
      <c r="H52" s="1">
        <f t="shared" si="7"/>
        <v>747.0999999999999</v>
      </c>
      <c r="I52" s="1">
        <f t="shared" si="5"/>
        <v>6736.700000000001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</f>
        <v>25.4</v>
      </c>
      <c r="E54" s="1">
        <f>D54/D51*100</f>
        <v>0.7993705743509048</v>
      </c>
      <c r="F54" s="1">
        <f t="shared" si="6"/>
        <v>30.238095238095237</v>
      </c>
      <c r="G54" s="1">
        <f t="shared" si="4"/>
        <v>9.632157755024648</v>
      </c>
      <c r="H54" s="1">
        <f t="shared" si="7"/>
        <v>58.6</v>
      </c>
      <c r="I54" s="1">
        <f t="shared" si="5"/>
        <v>238.29999999999998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</f>
        <v>225.10000000000002</v>
      </c>
      <c r="E55" s="1">
        <f>D55/D51*100</f>
        <v>7.084185680566484</v>
      </c>
      <c r="F55" s="1">
        <f t="shared" si="6"/>
        <v>69.21894218942191</v>
      </c>
      <c r="G55" s="1">
        <f t="shared" si="4"/>
        <v>31.70869136498099</v>
      </c>
      <c r="H55" s="1">
        <f t="shared" si="7"/>
        <v>100.09999999999997</v>
      </c>
      <c r="I55" s="1">
        <f t="shared" si="5"/>
        <v>484.79999999999995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934.5999999999999</v>
      </c>
      <c r="E56" s="1">
        <f>D56/D51*100</f>
        <v>29.413060582218726</v>
      </c>
      <c r="F56" s="1">
        <f t="shared" si="6"/>
        <v>47.834988228068376</v>
      </c>
      <c r="G56" s="1">
        <f t="shared" si="4"/>
        <v>20.796154958723655</v>
      </c>
      <c r="H56" s="1">
        <f t="shared" si="7"/>
        <v>1019.2</v>
      </c>
      <c r="I56" s="1">
        <f>C56-D56</f>
        <v>3559.5000000000014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0.22571524394852766</v>
      </c>
      <c r="F58" s="3">
        <f>D58/B58*100</f>
        <v>63.79685301266469</v>
      </c>
      <c r="G58" s="3">
        <f t="shared" si="4"/>
        <v>9.098704615945993</v>
      </c>
      <c r="H58" s="3">
        <f>B58-D58</f>
        <v>283.0000000000001</v>
      </c>
      <c r="I58" s="3">
        <f t="shared" si="5"/>
        <v>4982.3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73.22529102944532</v>
      </c>
      <c r="G59" s="1">
        <f t="shared" si="4"/>
        <v>22.49491620503471</v>
      </c>
      <c r="H59" s="1">
        <f t="shared" si="7"/>
        <v>117.30000000000007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62.645348837209305</v>
      </c>
      <c r="G61" s="1">
        <f t="shared" si="4"/>
        <v>30.727186311787076</v>
      </c>
      <c r="H61" s="1">
        <f t="shared" si="7"/>
        <v>77.1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35.42274052478131</v>
      </c>
      <c r="G63" s="1">
        <f t="shared" si="4"/>
        <v>9.619952494061755</v>
      </c>
      <c r="H63" s="1">
        <f t="shared" si="7"/>
        <v>88.60000000000005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256.9</v>
      </c>
      <c r="C68" s="53">
        <f>C69+C70</f>
        <v>476.7</v>
      </c>
      <c r="D68" s="54">
        <f>SUM(D69:D70)</f>
        <v>86.1</v>
      </c>
      <c r="E68" s="42">
        <f>D68/D144*100</f>
        <v>0.03896948567068023</v>
      </c>
      <c r="F68" s="112">
        <f>D68/B68*100</f>
        <v>33.5149863760218</v>
      </c>
      <c r="G68" s="3">
        <f t="shared" si="4"/>
        <v>18.06167400881057</v>
      </c>
      <c r="H68" s="3">
        <f>B68-D68</f>
        <v>170.79999999999998</v>
      </c>
      <c r="I68" s="3">
        <f t="shared" si="5"/>
        <v>390.6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v>0.2</v>
      </c>
      <c r="C70" s="50">
        <v>202.8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202.8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16819.7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</f>
        <v>10703.299999999997</v>
      </c>
      <c r="E89" s="3">
        <f>D89/D144*100</f>
        <v>4.844391358641017</v>
      </c>
      <c r="F89" s="3">
        <f aca="true" t="shared" si="10" ref="F89:F95">D89/B89*100</f>
        <v>63.63549884956329</v>
      </c>
      <c r="G89" s="3">
        <f t="shared" si="8"/>
        <v>22.08436929362123</v>
      </c>
      <c r="H89" s="3">
        <f aca="true" t="shared" si="11" ref="H89:H95">B89-D89</f>
        <v>6116.400000000003</v>
      </c>
      <c r="I89" s="3">
        <f t="shared" si="9"/>
        <v>37762.200000000004</v>
      </c>
    </row>
    <row r="90" spans="1:9" ht="18">
      <c r="A90" s="29" t="s">
        <v>3</v>
      </c>
      <c r="B90" s="49">
        <v>13055.3</v>
      </c>
      <c r="C90" s="50">
        <v>39638</v>
      </c>
      <c r="D90" s="51">
        <f>1167.3+36.1+0.8+0.4+161.9+1233.6+154.1+3-0.1+4.3+0.5+8.4+3.9+81.5+433.3+525.7+205+5.2+9.3+444.2+1273.5+170.1+45.1+1046.6+229.9+0.1+3.7+172.5+333.2+439.7+1159+4.9</f>
        <v>9356.7</v>
      </c>
      <c r="E90" s="1">
        <f>D90/D89*100</f>
        <v>87.41883344389116</v>
      </c>
      <c r="F90" s="1">
        <f t="shared" si="10"/>
        <v>71.66974332263526</v>
      </c>
      <c r="G90" s="1">
        <f t="shared" si="8"/>
        <v>23.605378677027097</v>
      </c>
      <c r="H90" s="1">
        <f t="shared" si="11"/>
        <v>3698.5999999999985</v>
      </c>
      <c r="I90" s="1">
        <f t="shared" si="9"/>
        <v>30281.3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</f>
        <v>255.79999999999998</v>
      </c>
      <c r="E91" s="1">
        <f>D91/D89*100</f>
        <v>2.3899171283622813</v>
      </c>
      <c r="F91" s="1">
        <f t="shared" si="10"/>
        <v>21.380809093948507</v>
      </c>
      <c r="G91" s="1">
        <f t="shared" si="8"/>
        <v>10.629544982339496</v>
      </c>
      <c r="H91" s="1">
        <f t="shared" si="11"/>
        <v>940.6000000000001</v>
      </c>
      <c r="I91" s="1">
        <f t="shared" si="9"/>
        <v>2150.7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2568.0000000000014</v>
      </c>
      <c r="C93" s="127">
        <f>C89-C90-C91-C92</f>
        <v>6421</v>
      </c>
      <c r="D93" s="127">
        <f>D89-D90-D91-D92</f>
        <v>1090.7999999999968</v>
      </c>
      <c r="E93" s="128">
        <f>D93/D89*100</f>
        <v>10.191249427746556</v>
      </c>
      <c r="F93" s="128">
        <f t="shared" si="10"/>
        <v>42.47663551401855</v>
      </c>
      <c r="G93" s="128">
        <f>D93/C93*100</f>
        <v>16.988008098426985</v>
      </c>
      <c r="H93" s="128">
        <f t="shared" si="11"/>
        <v>1477.2000000000046</v>
      </c>
      <c r="I93" s="128">
        <f>C93-D93</f>
        <v>5330.2000000000035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</f>
        <v>18375.100000000002</v>
      </c>
      <c r="E94" s="134">
        <f>D94/D144*100</f>
        <v>8.316703788005999</v>
      </c>
      <c r="F94" s="138">
        <f t="shared" si="10"/>
        <v>92.66033302068523</v>
      </c>
      <c r="G94" s="125">
        <f>D94/C94*100</f>
        <v>36.3587615729061</v>
      </c>
      <c r="H94" s="139">
        <f t="shared" si="11"/>
        <v>1455.4999999999964</v>
      </c>
      <c r="I94" s="134">
        <f>C94-D94</f>
        <v>32163.2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</f>
        <v>1079.2</v>
      </c>
      <c r="E95" s="146">
        <f>D95/D94*100</f>
        <v>5.873165316107123</v>
      </c>
      <c r="F95" s="147">
        <f t="shared" si="10"/>
        <v>69.98702983138782</v>
      </c>
      <c r="G95" s="148">
        <f>D95/C95*100</f>
        <v>22.234583925664957</v>
      </c>
      <c r="H95" s="137">
        <f t="shared" si="11"/>
        <v>462.79999999999995</v>
      </c>
      <c r="I95" s="96">
        <f>C95-D95</f>
        <v>3774.5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2639.7</v>
      </c>
      <c r="C101" s="105">
        <f>6061.2+4589.8</f>
        <v>10651</v>
      </c>
      <c r="D101" s="90">
        <f>110.5+80.7+66.2+55.7+33+106.8+21.7+2.2+3.9+0.4+5.9+27.7+127.6+1.1+13.8+50.2+3.3+23.2+111+21.4+3.2+5.8+132.8+36.6+20.9+0.1</f>
        <v>1065.6999999999998</v>
      </c>
      <c r="E101" s="25">
        <f>D101/D144*100</f>
        <v>0.48234356421886077</v>
      </c>
      <c r="F101" s="25">
        <f>D101/B101*100</f>
        <v>40.37201197105731</v>
      </c>
      <c r="G101" s="25">
        <f aca="true" t="shared" si="12" ref="G101:G142">D101/C101*100</f>
        <v>10.005633273870997</v>
      </c>
      <c r="H101" s="25">
        <f aca="true" t="shared" si="13" ref="H101:H106">B101-D101</f>
        <v>1574</v>
      </c>
      <c r="I101" s="25">
        <f aca="true" t="shared" si="14" ref="I101:I142">C101-D101</f>
        <v>9585.3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2382</v>
      </c>
      <c r="C103" s="51">
        <f>5036.9+4586</f>
        <v>9622.9</v>
      </c>
      <c r="D103" s="51">
        <f>110.3+80.7+66.2+32.9+19.7+106.6+21.7+3.9+5.8+27.6+127.6+1.1+0.1+13.7+10.7+3.3+110.8+21.4+3.1+2+132.8+20.9+0.1</f>
        <v>923</v>
      </c>
      <c r="E103" s="1">
        <f>D103/D101*100</f>
        <v>86.60974007694475</v>
      </c>
      <c r="F103" s="1">
        <f aca="true" t="shared" si="15" ref="F103:F142">D103/B103*100</f>
        <v>38.74895046179681</v>
      </c>
      <c r="G103" s="1">
        <f t="shared" si="12"/>
        <v>9.591703124837627</v>
      </c>
      <c r="H103" s="1">
        <f t="shared" si="13"/>
        <v>1459</v>
      </c>
      <c r="I103" s="1">
        <f t="shared" si="14"/>
        <v>8699.9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142.69999999999982</v>
      </c>
      <c r="E105" s="96">
        <f>D105/D101*100</f>
        <v>13.390259923055254</v>
      </c>
      <c r="F105" s="96">
        <f t="shared" si="15"/>
        <v>55.37446643383777</v>
      </c>
      <c r="G105" s="96">
        <f t="shared" si="12"/>
        <v>13.879972765295182</v>
      </c>
      <c r="H105" s="96">
        <f>B105-D105</f>
        <v>115</v>
      </c>
      <c r="I105" s="96">
        <f t="shared" si="14"/>
        <v>885.4000000000005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46280</v>
      </c>
      <c r="E106" s="94">
        <f>D106/D144*100</f>
        <v>20.946664307074112</v>
      </c>
      <c r="F106" s="94">
        <f>D106/B106*100</f>
        <v>74.1353017313188</v>
      </c>
      <c r="G106" s="94">
        <f t="shared" si="12"/>
        <v>31.004262081144347</v>
      </c>
      <c r="H106" s="94">
        <f t="shared" si="13"/>
        <v>16146.399999999994</v>
      </c>
      <c r="I106" s="94">
        <f t="shared" si="14"/>
        <v>102989.79999999999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</f>
        <v>441.40000000000003</v>
      </c>
      <c r="E107" s="6">
        <f>D107/D106*100</f>
        <v>0.9537597234226449</v>
      </c>
      <c r="F107" s="6">
        <f t="shared" si="15"/>
        <v>50.77648682848269</v>
      </c>
      <c r="G107" s="6">
        <f t="shared" si="12"/>
        <v>24.524947216357376</v>
      </c>
      <c r="H107" s="6">
        <f aca="true" t="shared" si="16" ref="H107:H142">B107-D107</f>
        <v>427.8999999999999</v>
      </c>
      <c r="I107" s="6">
        <f t="shared" si="14"/>
        <v>1358.3999999999999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</f>
        <v>251.6</v>
      </c>
      <c r="E108" s="1"/>
      <c r="F108" s="1">
        <f t="shared" si="15"/>
        <v>62.01626817845699</v>
      </c>
      <c r="G108" s="1">
        <f t="shared" si="12"/>
        <v>30.545101371858685</v>
      </c>
      <c r="H108" s="1">
        <f t="shared" si="16"/>
        <v>154.1</v>
      </c>
      <c r="I108" s="1">
        <f t="shared" si="14"/>
        <v>572.1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</f>
        <v>52.4</v>
      </c>
      <c r="E109" s="6">
        <f>D109/D106*100</f>
        <v>0.1132238547968885</v>
      </c>
      <c r="F109" s="6">
        <f>D109/B109*100</f>
        <v>17.293729372937293</v>
      </c>
      <c r="G109" s="6">
        <f t="shared" si="12"/>
        <v>5.797742863465369</v>
      </c>
      <c r="H109" s="6">
        <f t="shared" si="16"/>
        <v>250.6</v>
      </c>
      <c r="I109" s="6">
        <f t="shared" si="14"/>
        <v>851.4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</f>
        <v>11.1</v>
      </c>
      <c r="E110" s="6">
        <f>D110/D106*100</f>
        <v>0.023984442523768364</v>
      </c>
      <c r="F110" s="6">
        <f t="shared" si="15"/>
        <v>28.10126582278481</v>
      </c>
      <c r="G110" s="6">
        <f t="shared" si="12"/>
        <v>13.120567375886525</v>
      </c>
      <c r="H110" s="6">
        <f t="shared" si="16"/>
        <v>28.4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0.03543647363872083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</f>
        <v>340.3</v>
      </c>
      <c r="E113" s="6">
        <f>D113/D106*100</f>
        <v>0.7353068280034573</v>
      </c>
      <c r="F113" s="6">
        <f t="shared" si="15"/>
        <v>58.74331089245642</v>
      </c>
      <c r="G113" s="6">
        <f t="shared" si="12"/>
        <v>22.205546492659053</v>
      </c>
      <c r="H113" s="6">
        <f t="shared" si="16"/>
        <v>238.99999999999994</v>
      </c>
      <c r="I113" s="6">
        <f t="shared" si="14"/>
        <v>1192.2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0.07778738115816768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</f>
        <v>62</v>
      </c>
      <c r="E117" s="6">
        <f>D117/D106*100</f>
        <v>0.13396715643906654</v>
      </c>
      <c r="F117" s="6">
        <f t="shared" si="15"/>
        <v>70.53469852104664</v>
      </c>
      <c r="G117" s="6">
        <f t="shared" si="12"/>
        <v>30.332681017612522</v>
      </c>
      <c r="H117" s="6">
        <f t="shared" si="16"/>
        <v>25.900000000000006</v>
      </c>
      <c r="I117" s="6">
        <f t="shared" si="14"/>
        <v>142.4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0.5393258426966292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0.2389801210025929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0.4237251512532412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0.2806828003457217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0.004321521175453759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</f>
        <v>61.19999999999999</v>
      </c>
      <c r="E127" s="19">
        <f>D127/D106*100</f>
        <v>0.132238547968885</v>
      </c>
      <c r="F127" s="6">
        <f t="shared" si="15"/>
        <v>68.22742474916387</v>
      </c>
      <c r="G127" s="6">
        <f t="shared" si="12"/>
        <v>47.33178654292342</v>
      </c>
      <c r="H127" s="6">
        <f t="shared" si="16"/>
        <v>28.500000000000014</v>
      </c>
      <c r="I127" s="6">
        <f t="shared" si="14"/>
        <v>68.10000000000002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</f>
        <v>8.7</v>
      </c>
      <c r="E128" s="19">
        <f>D128/D106*100</f>
        <v>0.01879861711322385</v>
      </c>
      <c r="F128" s="6">
        <f t="shared" si="15"/>
        <v>6.281588447653428</v>
      </c>
      <c r="G128" s="6">
        <f t="shared" si="12"/>
        <v>1.3384615384615384</v>
      </c>
      <c r="H128" s="6">
        <f t="shared" si="16"/>
        <v>129.8</v>
      </c>
      <c r="I128" s="6">
        <f t="shared" si="14"/>
        <v>641.3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0.034572169403630074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</f>
        <v>222.99999999999997</v>
      </c>
      <c r="E133" s="19">
        <f>D133/D106*100</f>
        <v>0.48184961106309415</v>
      </c>
      <c r="F133" s="6">
        <f t="shared" si="15"/>
        <v>68.78470080197408</v>
      </c>
      <c r="G133" s="6">
        <f t="shared" si="12"/>
        <v>22.623516282844676</v>
      </c>
      <c r="H133" s="6">
        <f t="shared" si="16"/>
        <v>101.20000000000002</v>
      </c>
      <c r="I133" s="6">
        <f t="shared" si="14"/>
        <v>762.6999999999999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</f>
        <v>192.3</v>
      </c>
      <c r="E134" s="1">
        <f>D134/D133*100</f>
        <v>86.23318385650227</v>
      </c>
      <c r="F134" s="1">
        <f aca="true" t="shared" si="17" ref="F134:F141">D134/B134*100</f>
        <v>72.02247191011236</v>
      </c>
      <c r="G134" s="1">
        <f t="shared" si="12"/>
        <v>22.658183103570167</v>
      </c>
      <c r="H134" s="1">
        <f t="shared" si="16"/>
        <v>74.69999999999999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</f>
        <v>13</v>
      </c>
      <c r="E135" s="1">
        <f>D135/D133*100</f>
        <v>5.829596412556055</v>
      </c>
      <c r="F135" s="1">
        <f t="shared" si="17"/>
        <v>62.20095693779905</v>
      </c>
      <c r="G135" s="1">
        <f>D135/C135*100</f>
        <v>49.42965779467681</v>
      </c>
      <c r="H135" s="1">
        <f t="shared" si="16"/>
        <v>7.899999999999999</v>
      </c>
      <c r="I135" s="1">
        <f t="shared" si="14"/>
        <v>13.3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0.5213915298184961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1.5345721694036298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4.524632670700086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1.1305099394987037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76.03435609334484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</f>
        <v>5565.9</v>
      </c>
      <c r="E142" s="19">
        <f>D142/D106*100</f>
        <v>12.02657735522904</v>
      </c>
      <c r="F142" s="6">
        <f t="shared" si="15"/>
        <v>75</v>
      </c>
      <c r="G142" s="6">
        <f t="shared" si="12"/>
        <v>25.00022458384613</v>
      </c>
      <c r="H142" s="6">
        <f t="shared" si="16"/>
        <v>1855.3000000000002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47573.8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220942.10000000003</v>
      </c>
      <c r="E144" s="38">
        <v>100</v>
      </c>
      <c r="F144" s="3">
        <f>D144/B144*100</f>
        <v>72.17289840978754</v>
      </c>
      <c r="G144" s="3">
        <f aca="true" t="shared" si="18" ref="G144:G150">D144/C144*100</f>
        <v>24.65368672552074</v>
      </c>
      <c r="H144" s="3">
        <f aca="true" t="shared" si="19" ref="H144:H150">B144-D144</f>
        <v>85186.79999999993</v>
      </c>
      <c r="I144" s="3">
        <f aca="true" t="shared" si="20" ref="I144:I150">C144-D144</f>
        <v>675240.7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158239.5</v>
      </c>
      <c r="C145" s="67">
        <f>C8+C20+C34+C52+C59+C90+C114+C118+C46+C134</f>
        <v>507335.6</v>
      </c>
      <c r="D145" s="67">
        <f>D8+D20+D34+D52+D59+D90+D114+D118+D46+D134</f>
        <v>115582.5</v>
      </c>
      <c r="E145" s="6">
        <f>D145/D144*100</f>
        <v>52.31347941383737</v>
      </c>
      <c r="F145" s="6">
        <f aca="true" t="shared" si="21" ref="F145:F156">D145/B145*100</f>
        <v>73.0427611310703</v>
      </c>
      <c r="G145" s="6">
        <f t="shared" si="18"/>
        <v>22.782256951808627</v>
      </c>
      <c r="H145" s="6">
        <f t="shared" si="19"/>
        <v>42657</v>
      </c>
      <c r="I145" s="18">
        <f t="shared" si="20"/>
        <v>391753.1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35939.9</v>
      </c>
      <c r="C146" s="68">
        <f>C11+C23+C36+C55+C61+C91+C49+C135+C108+C111+C95+C132</f>
        <v>96347.79999999999</v>
      </c>
      <c r="D146" s="68">
        <f>D11+D23+D36+D55+D61+D91+D49+D135+D108+D111+D95+D132</f>
        <v>25085.499999999993</v>
      </c>
      <c r="E146" s="6">
        <f>D146/D144*100</f>
        <v>11.353879591078382</v>
      </c>
      <c r="F146" s="6">
        <f t="shared" si="21"/>
        <v>69.79846911093239</v>
      </c>
      <c r="G146" s="6">
        <f t="shared" si="18"/>
        <v>26.036401453899305</v>
      </c>
      <c r="H146" s="6">
        <f t="shared" si="19"/>
        <v>10854.400000000009</v>
      </c>
      <c r="I146" s="18">
        <f t="shared" si="20"/>
        <v>71262.29999999999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9269.1</v>
      </c>
      <c r="C147" s="67">
        <f>C22+C10+C54+C48+C60+C35+C102+C122</f>
        <v>25686.8</v>
      </c>
      <c r="D147" s="67">
        <f>D22+D10+D54+D48+D60+D35+D102+D122</f>
        <v>5066.6</v>
      </c>
      <c r="E147" s="6">
        <f>D147/D144*100</f>
        <v>2.293179977921817</v>
      </c>
      <c r="F147" s="6">
        <f t="shared" si="21"/>
        <v>54.661186091422046</v>
      </c>
      <c r="G147" s="6">
        <f t="shared" si="18"/>
        <v>19.724527773019606</v>
      </c>
      <c r="H147" s="6">
        <f t="shared" si="19"/>
        <v>4202.5</v>
      </c>
      <c r="I147" s="18">
        <f t="shared" si="20"/>
        <v>20620.199999999997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2930.5</v>
      </c>
      <c r="C148" s="67">
        <f>C12+C24+C103+C62+C38+C92</f>
        <v>14613.3</v>
      </c>
      <c r="D148" s="67">
        <f>D12+D24+D103+D62+D38+D92</f>
        <v>1296.1000000000001</v>
      </c>
      <c r="E148" s="6">
        <f>D148/D144*100</f>
        <v>0.5866242784874408</v>
      </c>
      <c r="F148" s="6">
        <f t="shared" si="21"/>
        <v>44.22794744924075</v>
      </c>
      <c r="G148" s="6">
        <f t="shared" si="18"/>
        <v>8.869317676363314</v>
      </c>
      <c r="H148" s="6">
        <f t="shared" si="19"/>
        <v>1634.3999999999999</v>
      </c>
      <c r="I148" s="18">
        <f t="shared" si="20"/>
        <v>13317.199999999999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2020.3999999999999</v>
      </c>
      <c r="E149" s="6">
        <f>D149/D144*100</f>
        <v>0.9144477218239527</v>
      </c>
      <c r="F149" s="6">
        <f t="shared" si="21"/>
        <v>77.31516914128271</v>
      </c>
      <c r="G149" s="6">
        <f t="shared" si="18"/>
        <v>16.011538705382613</v>
      </c>
      <c r="H149" s="6">
        <f t="shared" si="19"/>
        <v>592.8000000000004</v>
      </c>
      <c r="I149" s="18">
        <f t="shared" si="20"/>
        <v>10598.000000000002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97136.69999999997</v>
      </c>
      <c r="C150" s="67">
        <f>C144-C145-C146-C147-C148-C149</f>
        <v>239580.9</v>
      </c>
      <c r="D150" s="67">
        <f>D144-D145-D146-D147-D148-D149</f>
        <v>71891.00000000003</v>
      </c>
      <c r="E150" s="6">
        <f>D150/D144*100</f>
        <v>32.53838901685103</v>
      </c>
      <c r="F150" s="6">
        <f t="shared" si="21"/>
        <v>74.01013211278544</v>
      </c>
      <c r="G150" s="43">
        <f t="shared" si="18"/>
        <v>30.006983027445024</v>
      </c>
      <c r="H150" s="6">
        <f t="shared" si="19"/>
        <v>25245.69999999994</v>
      </c>
      <c r="I150" s="6">
        <f t="shared" si="20"/>
        <v>167689.89999999997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</f>
        <v>9620.6</v>
      </c>
      <c r="E154" s="6"/>
      <c r="F154" s="6">
        <f t="shared" si="21"/>
        <v>18.439275891479557</v>
      </c>
      <c r="G154" s="6">
        <f t="shared" si="22"/>
        <v>9.079789573427512</v>
      </c>
      <c r="H154" s="6">
        <f t="shared" si="24"/>
        <v>42553.9</v>
      </c>
      <c r="I154" s="6">
        <f t="shared" si="23"/>
        <v>96335.59999999999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1352.8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</f>
        <v>98.8</v>
      </c>
      <c r="E160" s="24"/>
      <c r="F160" s="6">
        <f>D160/B160*100</f>
        <v>5.987878787878788</v>
      </c>
      <c r="G160" s="6">
        <f t="shared" si="22"/>
        <v>2.6567710013983</v>
      </c>
      <c r="H160" s="6">
        <f t="shared" si="24"/>
        <v>1551.2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233978.80000000002</v>
      </c>
      <c r="E161" s="25"/>
      <c r="F161" s="3">
        <f>D161/B161*100</f>
        <v>63.997404861563</v>
      </c>
      <c r="G161" s="3">
        <f t="shared" si="22"/>
        <v>22.826649933411364</v>
      </c>
      <c r="H161" s="3">
        <f>B161-D161</f>
        <v>131627.89999999994</v>
      </c>
      <c r="I161" s="3">
        <f t="shared" si="23"/>
        <v>791045.8999999999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220942.10000000003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220942.10000000003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2015-04-02T05:13:14Z</dcterms:modified>
  <cp:category/>
  <cp:version/>
  <cp:contentType/>
  <cp:contentStatus/>
</cp:coreProperties>
</file>